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4545"/>
  </bookViews>
  <sheets>
    <sheet name="Hoja1" sheetId="1" r:id="rId1"/>
    <sheet name="Hoj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 s="1"/>
  <c r="J7" i="1"/>
  <c r="K7" i="1"/>
  <c r="L7" i="1"/>
  <c r="L8" i="1" s="1"/>
  <c r="M7" i="1"/>
  <c r="M8" i="1" s="1"/>
  <c r="N7" i="1"/>
  <c r="O7" i="1"/>
  <c r="P7" i="1"/>
  <c r="P8" i="1" s="1"/>
  <c r="Q7" i="1"/>
  <c r="Q8" i="1" s="1"/>
  <c r="R7" i="1"/>
  <c r="S7" i="1"/>
  <c r="T7" i="1"/>
  <c r="T8" i="1" s="1"/>
  <c r="U7" i="1"/>
  <c r="U8" i="1" s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W11" i="1"/>
  <c r="X11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U4" i="1"/>
  <c r="T4" i="1"/>
  <c r="S4" i="1"/>
  <c r="R4" i="1"/>
  <c r="R10" i="1" s="1"/>
  <c r="Q4" i="1"/>
  <c r="P4" i="1"/>
  <c r="O4" i="1"/>
  <c r="N4" i="1"/>
  <c r="O5" i="1" s="1"/>
  <c r="M4" i="1"/>
  <c r="L4" i="1"/>
  <c r="K4" i="1"/>
  <c r="J4" i="1"/>
  <c r="J10" i="1" s="1"/>
  <c r="I4" i="1"/>
  <c r="H4" i="1"/>
  <c r="G4" i="1"/>
  <c r="F4" i="1"/>
  <c r="F10" i="1" s="1"/>
  <c r="E4" i="1"/>
  <c r="D4" i="1"/>
  <c r="C4" i="1"/>
  <c r="B4" i="1"/>
  <c r="B10" i="1" s="1"/>
  <c r="E10" i="1"/>
  <c r="I10" i="1"/>
  <c r="M10" i="1"/>
  <c r="U10" i="1"/>
  <c r="Q10" i="1"/>
  <c r="C10" i="1"/>
  <c r="D10" i="1"/>
  <c r="G10" i="1"/>
  <c r="H10" i="1"/>
  <c r="K10" i="1"/>
  <c r="L10" i="1"/>
  <c r="N10" i="1"/>
  <c r="O10" i="1"/>
  <c r="P10" i="1"/>
  <c r="S10" i="1"/>
  <c r="T10" i="1"/>
  <c r="W10" i="1"/>
  <c r="X10" i="1"/>
  <c r="B8" i="1"/>
  <c r="C8" i="1"/>
  <c r="D8" i="1"/>
  <c r="E8" i="1"/>
  <c r="F8" i="1"/>
  <c r="G8" i="1"/>
  <c r="H8" i="1"/>
  <c r="J8" i="1"/>
  <c r="K8" i="1"/>
  <c r="N8" i="1"/>
  <c r="O8" i="1"/>
  <c r="R8" i="1"/>
  <c r="S8" i="1"/>
  <c r="V8" i="1"/>
  <c r="W8" i="1"/>
  <c r="X8" i="1"/>
  <c r="C5" i="1"/>
  <c r="D5" i="1"/>
  <c r="H5" i="1"/>
  <c r="K5" i="1"/>
  <c r="L5" i="1"/>
  <c r="P5" i="1"/>
  <c r="S5" i="1"/>
  <c r="T5" i="1"/>
  <c r="X5" i="1"/>
  <c r="W4" i="1"/>
  <c r="W7" i="1"/>
  <c r="W6" i="1"/>
  <c r="V7" i="1"/>
  <c r="Y8" i="1"/>
  <c r="Y9" i="1"/>
  <c r="Y11" i="1"/>
  <c r="Y12" i="1" s="1"/>
  <c r="Y10" i="1"/>
  <c r="Y5" i="1"/>
  <c r="V4" i="1"/>
  <c r="V10" i="1" s="1"/>
  <c r="B5" i="1" l="1"/>
  <c r="G5" i="1"/>
  <c r="N5" i="1"/>
  <c r="F5" i="1"/>
  <c r="U5" i="1"/>
  <c r="Q5" i="1"/>
  <c r="M5" i="1"/>
  <c r="I5" i="1"/>
  <c r="E5" i="1"/>
  <c r="R5" i="1"/>
  <c r="J5" i="1"/>
  <c r="V5" i="1"/>
  <c r="W5" i="1"/>
</calcChain>
</file>

<file path=xl/sharedStrings.xml><?xml version="1.0" encoding="utf-8"?>
<sst xmlns="http://schemas.openxmlformats.org/spreadsheetml/2006/main" count="50" uniqueCount="31">
  <si>
    <t xml:space="preserve">INGRESOS CORRIENTES DE LA NACIÓN </t>
  </si>
  <si>
    <t>TRANSFERENCIAS SGP</t>
  </si>
  <si>
    <t>% DE LOS ICN</t>
  </si>
  <si>
    <t>TASA DE CRECIMIENTO ICN</t>
  </si>
  <si>
    <t>Diferencia</t>
  </si>
  <si>
    <t>46,5 % DE LOS ICN</t>
  </si>
  <si>
    <t>TASA DE CRECIMIENTO SGP</t>
  </si>
  <si>
    <t>Fuente: MinHacienda 2016</t>
  </si>
  <si>
    <t xml:space="preserve">Billones de Pesos </t>
  </si>
  <si>
    <t>ICN y TRANSFERENCIAS</t>
  </si>
  <si>
    <t>AÑO</t>
  </si>
  <si>
    <t>AL O1 DE 2001</t>
  </si>
  <si>
    <t>AL O4 DE 2007</t>
  </si>
  <si>
    <t>23% ICN</t>
  </si>
  <si>
    <t>15% ICN</t>
  </si>
  <si>
    <t>23,5% ICN</t>
  </si>
  <si>
    <t>24,5% ICN</t>
  </si>
  <si>
    <t>16% ICN</t>
  </si>
  <si>
    <t>17% ICN</t>
  </si>
  <si>
    <t>18% ICN</t>
  </si>
  <si>
    <t>19% ICN</t>
  </si>
  <si>
    <t>20% ICN</t>
  </si>
  <si>
    <t>21% ICN</t>
  </si>
  <si>
    <t>46,5% ICN</t>
  </si>
  <si>
    <t>SGP AÑO ANTERIOR</t>
  </si>
  <si>
    <t>TRANSFERENCIAS EDUCACION</t>
  </si>
  <si>
    <t>% EDU / SGP</t>
  </si>
  <si>
    <t>CONSTITUCIÓN DEL 91 
LEY 60 DE 1993</t>
  </si>
  <si>
    <t xml:space="preserve">24,5% ICN </t>
  </si>
  <si>
    <t xml:space="preserve">22% ICN </t>
  </si>
  <si>
    <t>SGP AÑO ANTERIOR!!!!! 
Entre 25% y 29% ICN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</si>
</sst>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3" fontId="0" fillId="6" borderId="1" xfId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43" fontId="0" fillId="7" borderId="1" xfId="0" applyNumberForma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H1" zoomScale="71" zoomScaleNormal="71" workbookViewId="0">
      <selection activeCell="AD13" sqref="AD13"/>
    </sheetView>
  </sheetViews>
  <sheetFormatPr baseColWidth="10" defaultRowHeight="15" x14ac:dyDescent="0.25"/>
  <cols>
    <col min="1" max="1" width="53.42578125" style="5" customWidth="1"/>
    <col min="2" max="20" width="11.140625" style="5" customWidth="1"/>
    <col min="21" max="23" width="10.7109375" style="5" customWidth="1"/>
    <col min="25" max="25" width="12" bestFit="1" customWidth="1"/>
  </cols>
  <sheetData>
    <row r="1" spans="1:25" ht="14.45" x14ac:dyDescent="0.35">
      <c r="A1" s="6" t="s">
        <v>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5" ht="14.45" x14ac:dyDescent="0.35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5" s="5" customFormat="1" ht="14.45" x14ac:dyDescent="0.35">
      <c r="A3" s="4"/>
      <c r="B3" s="4">
        <v>1994</v>
      </c>
      <c r="C3" s="4">
        <v>1995</v>
      </c>
      <c r="D3" s="4">
        <v>1996</v>
      </c>
      <c r="E3" s="4">
        <v>1997</v>
      </c>
      <c r="F3" s="4">
        <v>1998</v>
      </c>
      <c r="G3" s="4">
        <v>1999</v>
      </c>
      <c r="H3" s="4">
        <v>2000</v>
      </c>
      <c r="I3" s="4">
        <v>2001</v>
      </c>
      <c r="J3" s="4">
        <v>2002</v>
      </c>
      <c r="K3" s="4">
        <v>2003</v>
      </c>
      <c r="L3" s="4">
        <v>2004</v>
      </c>
      <c r="M3" s="4">
        <v>2005</v>
      </c>
      <c r="N3" s="4">
        <v>2006</v>
      </c>
      <c r="O3" s="4">
        <v>2007</v>
      </c>
      <c r="P3" s="4">
        <v>2008</v>
      </c>
      <c r="Q3" s="4">
        <v>2009</v>
      </c>
      <c r="R3" s="4">
        <v>2010</v>
      </c>
      <c r="S3" s="4">
        <v>2011</v>
      </c>
      <c r="T3" s="4">
        <v>2012</v>
      </c>
      <c r="U3" s="4">
        <v>2013</v>
      </c>
      <c r="V3" s="4">
        <v>2014</v>
      </c>
      <c r="W3" s="4">
        <v>2015</v>
      </c>
      <c r="X3" s="4">
        <v>2016</v>
      </c>
      <c r="Y3" s="4">
        <v>2017</v>
      </c>
    </row>
    <row r="4" spans="1:25" x14ac:dyDescent="0.25">
      <c r="A4" s="9" t="s">
        <v>0</v>
      </c>
      <c r="B4" s="17">
        <f t="shared" ref="B4:U4" si="0">B11*1/0.465</f>
        <v>5.161290322580645</v>
      </c>
      <c r="C4" s="17">
        <f t="shared" si="0"/>
        <v>6.6666666666666661</v>
      </c>
      <c r="D4" s="17">
        <f t="shared" si="0"/>
        <v>8.6021505376344081</v>
      </c>
      <c r="E4" s="17">
        <f t="shared" si="0"/>
        <v>10.53763440860215</v>
      </c>
      <c r="F4" s="17">
        <f t="shared" si="0"/>
        <v>12.688172043010752</v>
      </c>
      <c r="G4" s="17">
        <f t="shared" si="0"/>
        <v>15.913978494623656</v>
      </c>
      <c r="H4" s="17">
        <f t="shared" si="0"/>
        <v>16.774193548387096</v>
      </c>
      <c r="I4" s="17">
        <f t="shared" si="0"/>
        <v>20.860215053763437</v>
      </c>
      <c r="J4" s="17">
        <f t="shared" si="0"/>
        <v>24.301075268817204</v>
      </c>
      <c r="K4" s="17">
        <f t="shared" si="0"/>
        <v>28.602150537634408</v>
      </c>
      <c r="L4" s="17">
        <f t="shared" si="0"/>
        <v>33.333333333333329</v>
      </c>
      <c r="M4" s="17">
        <f t="shared" si="0"/>
        <v>38.064516129032256</v>
      </c>
      <c r="N4" s="17">
        <f t="shared" si="0"/>
        <v>44.516129032258064</v>
      </c>
      <c r="O4" s="17">
        <f t="shared" si="0"/>
        <v>52.043010752688168</v>
      </c>
      <c r="P4" s="17">
        <f t="shared" si="0"/>
        <v>59.999999999999993</v>
      </c>
      <c r="Q4" s="17">
        <f t="shared" si="0"/>
        <v>66.881720430107521</v>
      </c>
      <c r="R4" s="17">
        <f t="shared" si="0"/>
        <v>71.612903225806448</v>
      </c>
      <c r="S4" s="17">
        <f t="shared" si="0"/>
        <v>78.924731182795696</v>
      </c>
      <c r="T4" s="17">
        <f t="shared" si="0"/>
        <v>87.311827956989248</v>
      </c>
      <c r="U4" s="16">
        <f t="shared" si="0"/>
        <v>97.849462365591393</v>
      </c>
      <c r="V4" s="9">
        <f>V11*1/0.465</f>
        <v>110.53763440860214</v>
      </c>
      <c r="W4" s="9">
        <f>W6/0.27</f>
        <v>112.53222892177762</v>
      </c>
      <c r="X4" s="10">
        <v>113.574</v>
      </c>
      <c r="Y4" s="10">
        <v>119.29600000000001</v>
      </c>
    </row>
    <row r="5" spans="1:25" ht="14.45" x14ac:dyDescent="0.35">
      <c r="A5" s="4" t="s">
        <v>3</v>
      </c>
      <c r="B5" s="2" t="e">
        <f t="shared" ref="B5:X5" si="1">(B4-A4)/A4</f>
        <v>#VALUE!</v>
      </c>
      <c r="C5" s="2">
        <f t="shared" si="1"/>
        <v>0.29166666666666657</v>
      </c>
      <c r="D5" s="2">
        <f t="shared" si="1"/>
        <v>0.29032258064516131</v>
      </c>
      <c r="E5" s="2">
        <f t="shared" si="1"/>
        <v>0.22500000000000003</v>
      </c>
      <c r="F5" s="2">
        <f t="shared" si="1"/>
        <v>0.20408163265306123</v>
      </c>
      <c r="G5" s="2">
        <f t="shared" si="1"/>
        <v>0.25423728813559326</v>
      </c>
      <c r="H5" s="2">
        <f t="shared" si="1"/>
        <v>5.4054054054054008E-2</v>
      </c>
      <c r="I5" s="2">
        <f t="shared" si="1"/>
        <v>0.24358974358974339</v>
      </c>
      <c r="J5" s="2">
        <f t="shared" si="1"/>
        <v>0.16494845360824764</v>
      </c>
      <c r="K5" s="2">
        <f t="shared" si="1"/>
        <v>0.17699115044247787</v>
      </c>
      <c r="L5" s="2">
        <f t="shared" si="1"/>
        <v>0.16541353383458632</v>
      </c>
      <c r="M5" s="2">
        <f t="shared" si="1"/>
        <v>0.14193548387096785</v>
      </c>
      <c r="N5" s="2">
        <f t="shared" si="1"/>
        <v>0.16949152542372886</v>
      </c>
      <c r="O5" s="2">
        <f t="shared" si="1"/>
        <v>0.16908212560386465</v>
      </c>
      <c r="P5" s="2">
        <f t="shared" si="1"/>
        <v>0.15289256198347101</v>
      </c>
      <c r="Q5" s="2">
        <f t="shared" si="1"/>
        <v>0.11469534050179214</v>
      </c>
      <c r="R5" s="2">
        <f t="shared" si="1"/>
        <v>7.0739549839228352E-2</v>
      </c>
      <c r="S5" s="2">
        <f t="shared" si="1"/>
        <v>0.10210210210210212</v>
      </c>
      <c r="T5" s="2">
        <f t="shared" si="1"/>
        <v>0.10626702997275209</v>
      </c>
      <c r="U5" s="2">
        <f t="shared" si="1"/>
        <v>0.12068965517241373</v>
      </c>
      <c r="V5" s="2">
        <f t="shared" si="1"/>
        <v>0.12967032967032968</v>
      </c>
      <c r="W5" s="2">
        <f t="shared" si="1"/>
        <v>1.8044483436315061E-2</v>
      </c>
      <c r="X5" s="2">
        <f t="shared" si="1"/>
        <v>9.2575352697095211E-3</v>
      </c>
      <c r="Y5" s="2">
        <f>(Y4-X4)/X4</f>
        <v>5.038124922957727E-2</v>
      </c>
    </row>
    <row r="6" spans="1:25" ht="14.45" x14ac:dyDescent="0.35">
      <c r="A6" s="7" t="s">
        <v>1</v>
      </c>
      <c r="B6" s="7">
        <v>2.4</v>
      </c>
      <c r="C6" s="7">
        <v>3.1</v>
      </c>
      <c r="D6" s="7">
        <v>4</v>
      </c>
      <c r="E6" s="7">
        <v>4.9000000000000004</v>
      </c>
      <c r="F6" s="7">
        <v>5.9</v>
      </c>
      <c r="G6" s="7">
        <v>7.4</v>
      </c>
      <c r="H6" s="7">
        <v>7.8</v>
      </c>
      <c r="I6" s="7">
        <v>9.6999999999999993</v>
      </c>
      <c r="J6" s="7">
        <v>12</v>
      </c>
      <c r="K6" s="7">
        <v>13.1</v>
      </c>
      <c r="L6" s="7">
        <v>14.2</v>
      </c>
      <c r="M6" s="7">
        <v>15.3</v>
      </c>
      <c r="N6" s="7">
        <v>16.399999999999999</v>
      </c>
      <c r="O6" s="7">
        <v>17.7</v>
      </c>
      <c r="P6" s="7">
        <v>19.7</v>
      </c>
      <c r="Q6" s="7">
        <v>22.1</v>
      </c>
      <c r="R6" s="7">
        <v>23</v>
      </c>
      <c r="S6" s="7">
        <v>24.4</v>
      </c>
      <c r="T6" s="7">
        <v>26.1</v>
      </c>
      <c r="U6" s="7">
        <v>28</v>
      </c>
      <c r="V6" s="7">
        <v>28.9</v>
      </c>
      <c r="W6" s="7">
        <f>X6/1.0946</f>
        <v>30.383701808879959</v>
      </c>
      <c r="X6" s="8">
        <v>33.258000000000003</v>
      </c>
      <c r="Y6" s="15">
        <v>36.573999999999998</v>
      </c>
    </row>
    <row r="7" spans="1:25" ht="14.45" x14ac:dyDescent="0.35">
      <c r="A7" s="7" t="s">
        <v>25</v>
      </c>
      <c r="B7" s="7"/>
      <c r="C7" s="7"/>
      <c r="D7" s="7"/>
      <c r="E7" s="7"/>
      <c r="F7" s="7"/>
      <c r="G7" s="7"/>
      <c r="H7" s="7"/>
      <c r="I7" s="7">
        <f t="shared" ref="I7:U7" si="2">I6*58.5%</f>
        <v>5.6744999999999992</v>
      </c>
      <c r="J7" s="7">
        <f t="shared" si="2"/>
        <v>7.02</v>
      </c>
      <c r="K7" s="7">
        <f t="shared" si="2"/>
        <v>7.6634999999999991</v>
      </c>
      <c r="L7" s="7">
        <f t="shared" si="2"/>
        <v>8.3069999999999986</v>
      </c>
      <c r="M7" s="7">
        <f t="shared" si="2"/>
        <v>8.9504999999999999</v>
      </c>
      <c r="N7" s="7">
        <f t="shared" si="2"/>
        <v>9.5939999999999994</v>
      </c>
      <c r="O7" s="7">
        <f t="shared" si="2"/>
        <v>10.3545</v>
      </c>
      <c r="P7" s="7">
        <f t="shared" si="2"/>
        <v>11.5245</v>
      </c>
      <c r="Q7" s="7">
        <f t="shared" si="2"/>
        <v>12.9285</v>
      </c>
      <c r="R7" s="7">
        <f t="shared" si="2"/>
        <v>13.454999999999998</v>
      </c>
      <c r="S7" s="7">
        <f t="shared" si="2"/>
        <v>14.273999999999999</v>
      </c>
      <c r="T7" s="7">
        <f t="shared" si="2"/>
        <v>15.2685</v>
      </c>
      <c r="U7" s="7">
        <f t="shared" si="2"/>
        <v>16.38</v>
      </c>
      <c r="V7" s="7">
        <f>V6*58.5%</f>
        <v>16.906499999999998</v>
      </c>
      <c r="W7" s="7">
        <f>W6*58.5%</f>
        <v>17.774465558194773</v>
      </c>
      <c r="X7" s="8">
        <v>17.881</v>
      </c>
      <c r="Y7" s="15">
        <v>19.251999999999999</v>
      </c>
    </row>
    <row r="8" spans="1:25" ht="14.45" x14ac:dyDescent="0.35">
      <c r="A8" s="7" t="s">
        <v>26</v>
      </c>
      <c r="B8" s="18">
        <f t="shared" ref="B8:X8" si="3">B7/B6</f>
        <v>0</v>
      </c>
      <c r="C8" s="18">
        <f t="shared" si="3"/>
        <v>0</v>
      </c>
      <c r="D8" s="18">
        <f t="shared" si="3"/>
        <v>0</v>
      </c>
      <c r="E8" s="18">
        <f t="shared" si="3"/>
        <v>0</v>
      </c>
      <c r="F8" s="18">
        <f t="shared" si="3"/>
        <v>0</v>
      </c>
      <c r="G8" s="18">
        <f t="shared" si="3"/>
        <v>0</v>
      </c>
      <c r="H8" s="18">
        <f t="shared" si="3"/>
        <v>0</v>
      </c>
      <c r="I8" s="18">
        <f t="shared" si="3"/>
        <v>0.58499999999999996</v>
      </c>
      <c r="J8" s="18">
        <f t="shared" si="3"/>
        <v>0.58499999999999996</v>
      </c>
      <c r="K8" s="18">
        <f t="shared" si="3"/>
        <v>0.58499999999999996</v>
      </c>
      <c r="L8" s="18">
        <f t="shared" si="3"/>
        <v>0.58499999999999996</v>
      </c>
      <c r="M8" s="18">
        <f t="shared" si="3"/>
        <v>0.58499999999999996</v>
      </c>
      <c r="N8" s="18">
        <f t="shared" si="3"/>
        <v>0.58499999999999996</v>
      </c>
      <c r="O8" s="18">
        <f t="shared" si="3"/>
        <v>0.58499999999999996</v>
      </c>
      <c r="P8" s="18">
        <f t="shared" si="3"/>
        <v>0.58499999999999996</v>
      </c>
      <c r="Q8" s="18">
        <f t="shared" si="3"/>
        <v>0.58499999999999996</v>
      </c>
      <c r="R8" s="18">
        <f t="shared" si="3"/>
        <v>0.58499999999999996</v>
      </c>
      <c r="S8" s="18">
        <f t="shared" si="3"/>
        <v>0.58499999999999996</v>
      </c>
      <c r="T8" s="18">
        <f t="shared" si="3"/>
        <v>0.58499999999999996</v>
      </c>
      <c r="U8" s="18">
        <f t="shared" si="3"/>
        <v>0.58499999999999996</v>
      </c>
      <c r="V8" s="18">
        <f t="shared" si="3"/>
        <v>0.58499999999999996</v>
      </c>
      <c r="W8" s="18">
        <f t="shared" si="3"/>
        <v>0.58499999999999996</v>
      </c>
      <c r="X8" s="18">
        <f t="shared" si="3"/>
        <v>0.53764507787599969</v>
      </c>
      <c r="Y8" s="18">
        <f>Y7/Y6</f>
        <v>0.5263848635642806</v>
      </c>
    </row>
    <row r="9" spans="1:25" ht="14.45" x14ac:dyDescent="0.35">
      <c r="A9" s="4" t="s">
        <v>6</v>
      </c>
      <c r="B9" s="2" t="e">
        <f t="shared" ref="B9:X9" si="4">(B6-A6)/A6</f>
        <v>#VALUE!</v>
      </c>
      <c r="C9" s="2">
        <f t="shared" si="4"/>
        <v>0.29166666666666674</v>
      </c>
      <c r="D9" s="2">
        <f t="shared" si="4"/>
        <v>0.29032258064516125</v>
      </c>
      <c r="E9" s="2">
        <f t="shared" si="4"/>
        <v>0.22500000000000009</v>
      </c>
      <c r="F9" s="2">
        <f t="shared" si="4"/>
        <v>0.2040816326530612</v>
      </c>
      <c r="G9" s="2">
        <f t="shared" si="4"/>
        <v>0.25423728813559321</v>
      </c>
      <c r="H9" s="2">
        <f t="shared" si="4"/>
        <v>5.4054054054053981E-2</v>
      </c>
      <c r="I9" s="2">
        <f t="shared" si="4"/>
        <v>0.24358974358974353</v>
      </c>
      <c r="J9" s="2">
        <f t="shared" si="4"/>
        <v>0.23711340206185577</v>
      </c>
      <c r="K9" s="2">
        <f t="shared" si="4"/>
        <v>9.1666666666666632E-2</v>
      </c>
      <c r="L9" s="2">
        <f t="shared" si="4"/>
        <v>8.3969465648854935E-2</v>
      </c>
      <c r="M9" s="2">
        <f t="shared" si="4"/>
        <v>7.7464788732394471E-2</v>
      </c>
      <c r="N9" s="2">
        <f t="shared" si="4"/>
        <v>7.1895424836601163E-2</v>
      </c>
      <c r="O9" s="2">
        <f t="shared" si="4"/>
        <v>7.9268292682926886E-2</v>
      </c>
      <c r="P9" s="2">
        <f t="shared" si="4"/>
        <v>0.11299435028248588</v>
      </c>
      <c r="Q9" s="2">
        <f t="shared" si="4"/>
        <v>0.12182741116751281</v>
      </c>
      <c r="R9" s="2">
        <f t="shared" si="4"/>
        <v>4.072398190045242E-2</v>
      </c>
      <c r="S9" s="2">
        <f t="shared" si="4"/>
        <v>6.0869565217391244E-2</v>
      </c>
      <c r="T9" s="2">
        <f t="shared" si="4"/>
        <v>6.9672131147541103E-2</v>
      </c>
      <c r="U9" s="2">
        <f t="shared" si="4"/>
        <v>7.2796934865900331E-2</v>
      </c>
      <c r="V9" s="2">
        <f t="shared" si="4"/>
        <v>3.2142857142857091E-2</v>
      </c>
      <c r="W9" s="2">
        <f t="shared" si="4"/>
        <v>5.1339162937022849E-2</v>
      </c>
      <c r="X9" s="2">
        <f t="shared" si="4"/>
        <v>9.459999999999999E-2</v>
      </c>
      <c r="Y9" s="2">
        <f>(Y6-X6)/X6</f>
        <v>9.9705334054964068E-2</v>
      </c>
    </row>
    <row r="10" spans="1:25" ht="14.45" x14ac:dyDescent="0.35">
      <c r="A10" s="4" t="s">
        <v>2</v>
      </c>
      <c r="B10" s="3">
        <f t="shared" ref="B10:X10" si="5">B6/B4</f>
        <v>0.46499999999999997</v>
      </c>
      <c r="C10" s="3">
        <f t="shared" si="5"/>
        <v>0.46500000000000008</v>
      </c>
      <c r="D10" s="3">
        <f t="shared" si="5"/>
        <v>0.46500000000000002</v>
      </c>
      <c r="E10" s="3">
        <f t="shared" si="5"/>
        <v>0.46500000000000008</v>
      </c>
      <c r="F10" s="3">
        <f t="shared" si="5"/>
        <v>0.46500000000000002</v>
      </c>
      <c r="G10" s="3">
        <f t="shared" si="5"/>
        <v>0.46500000000000002</v>
      </c>
      <c r="H10" s="3">
        <f t="shared" si="5"/>
        <v>0.46500000000000002</v>
      </c>
      <c r="I10" s="3">
        <f t="shared" si="5"/>
        <v>0.46500000000000008</v>
      </c>
      <c r="J10" s="3">
        <f t="shared" si="5"/>
        <v>0.49380530973451325</v>
      </c>
      <c r="K10" s="3">
        <f t="shared" si="5"/>
        <v>0.45800751879699247</v>
      </c>
      <c r="L10" s="3">
        <f t="shared" si="5"/>
        <v>0.42600000000000005</v>
      </c>
      <c r="M10" s="3">
        <f t="shared" si="5"/>
        <v>0.4019491525423729</v>
      </c>
      <c r="N10" s="3">
        <f t="shared" si="5"/>
        <v>0.36840579710144927</v>
      </c>
      <c r="O10" s="3">
        <f t="shared" si="5"/>
        <v>0.34010330578512399</v>
      </c>
      <c r="P10" s="3">
        <f t="shared" si="5"/>
        <v>0.32833333333333337</v>
      </c>
      <c r="Q10" s="3">
        <f t="shared" si="5"/>
        <v>0.33043408360128623</v>
      </c>
      <c r="R10" s="3">
        <f t="shared" si="5"/>
        <v>0.32117117117117117</v>
      </c>
      <c r="S10" s="3">
        <f t="shared" si="5"/>
        <v>0.30915531335149865</v>
      </c>
      <c r="T10" s="3">
        <f t="shared" si="5"/>
        <v>0.29892857142857143</v>
      </c>
      <c r="U10" s="3">
        <f t="shared" si="5"/>
        <v>0.28615384615384615</v>
      </c>
      <c r="V10" s="3">
        <f t="shared" si="5"/>
        <v>0.26144941634241248</v>
      </c>
      <c r="W10" s="3">
        <f t="shared" si="5"/>
        <v>0.27</v>
      </c>
      <c r="X10" s="3">
        <f t="shared" si="5"/>
        <v>0.29283110571081411</v>
      </c>
      <c r="Y10" s="3">
        <f>Y6/Y4</f>
        <v>0.3065819474248927</v>
      </c>
    </row>
    <row r="11" spans="1:25" ht="14.45" x14ac:dyDescent="0.35">
      <c r="A11" s="11" t="s">
        <v>5</v>
      </c>
      <c r="B11" s="7">
        <v>2.4</v>
      </c>
      <c r="C11" s="7">
        <v>3.1</v>
      </c>
      <c r="D11" s="7">
        <v>4</v>
      </c>
      <c r="E11" s="7">
        <v>4.9000000000000004</v>
      </c>
      <c r="F11" s="7">
        <v>5.9</v>
      </c>
      <c r="G11" s="7">
        <v>7.4</v>
      </c>
      <c r="H11" s="7">
        <v>7.8</v>
      </c>
      <c r="I11" s="7">
        <v>9.6999999999999993</v>
      </c>
      <c r="J11" s="11">
        <v>11.3</v>
      </c>
      <c r="K11" s="11">
        <v>13.3</v>
      </c>
      <c r="L11" s="11">
        <v>15.5</v>
      </c>
      <c r="M11" s="11">
        <v>17.7</v>
      </c>
      <c r="N11" s="11">
        <v>20.7</v>
      </c>
      <c r="O11" s="11">
        <v>24.2</v>
      </c>
      <c r="P11" s="11">
        <v>27.9</v>
      </c>
      <c r="Q11" s="11">
        <v>31.1</v>
      </c>
      <c r="R11" s="11">
        <v>33.299999999999997</v>
      </c>
      <c r="S11" s="11">
        <v>36.700000000000003</v>
      </c>
      <c r="T11" s="11">
        <v>40.6</v>
      </c>
      <c r="U11" s="11">
        <v>45.5</v>
      </c>
      <c r="V11" s="11">
        <v>51.4</v>
      </c>
      <c r="W11" s="12">
        <f t="shared" ref="W11:X11" si="6">W4*0.465</f>
        <v>52.327486448626594</v>
      </c>
      <c r="X11" s="12">
        <f t="shared" si="6"/>
        <v>52.811910000000005</v>
      </c>
      <c r="Y11" s="12">
        <f>Y4*0.465</f>
        <v>55.472640000000006</v>
      </c>
    </row>
    <row r="12" spans="1:25" ht="14.45" x14ac:dyDescent="0.35">
      <c r="A12" s="13" t="s">
        <v>4</v>
      </c>
      <c r="B12" s="14">
        <f t="shared" ref="B12:X12" si="7">B11-B6</f>
        <v>0</v>
      </c>
      <c r="C12" s="14">
        <f t="shared" si="7"/>
        <v>0</v>
      </c>
      <c r="D12" s="14">
        <f t="shared" si="7"/>
        <v>0</v>
      </c>
      <c r="E12" s="14">
        <f t="shared" si="7"/>
        <v>0</v>
      </c>
      <c r="F12" s="14">
        <f t="shared" si="7"/>
        <v>0</v>
      </c>
      <c r="G12" s="14">
        <f t="shared" si="7"/>
        <v>0</v>
      </c>
      <c r="H12" s="14">
        <f t="shared" si="7"/>
        <v>0</v>
      </c>
      <c r="I12" s="14">
        <f t="shared" si="7"/>
        <v>0</v>
      </c>
      <c r="J12" s="14">
        <f t="shared" si="7"/>
        <v>-0.69999999999999929</v>
      </c>
      <c r="K12" s="14">
        <f t="shared" si="7"/>
        <v>0.20000000000000107</v>
      </c>
      <c r="L12" s="14">
        <f t="shared" si="7"/>
        <v>1.3000000000000007</v>
      </c>
      <c r="M12" s="14">
        <f t="shared" si="7"/>
        <v>2.3999999999999986</v>
      </c>
      <c r="N12" s="14">
        <f t="shared" si="7"/>
        <v>4.3000000000000007</v>
      </c>
      <c r="O12" s="14">
        <f t="shared" si="7"/>
        <v>6.5</v>
      </c>
      <c r="P12" s="14">
        <f t="shared" si="7"/>
        <v>8.1999999999999993</v>
      </c>
      <c r="Q12" s="14">
        <f t="shared" si="7"/>
        <v>9</v>
      </c>
      <c r="R12" s="14">
        <f t="shared" si="7"/>
        <v>10.299999999999997</v>
      </c>
      <c r="S12" s="14">
        <f t="shared" si="7"/>
        <v>12.300000000000004</v>
      </c>
      <c r="T12" s="14">
        <f t="shared" si="7"/>
        <v>14.5</v>
      </c>
      <c r="U12" s="14">
        <f t="shared" si="7"/>
        <v>17.5</v>
      </c>
      <c r="V12" s="14">
        <f t="shared" si="7"/>
        <v>22.5</v>
      </c>
      <c r="W12" s="14">
        <f t="shared" si="7"/>
        <v>21.943784639746635</v>
      </c>
      <c r="X12" s="14">
        <f t="shared" si="7"/>
        <v>19.553910000000002</v>
      </c>
      <c r="Y12" s="14">
        <f>Y11-Y6</f>
        <v>18.898640000000007</v>
      </c>
    </row>
    <row r="13" spans="1:25" ht="14.45" x14ac:dyDescent="0.35">
      <c r="A13" s="5" t="s">
        <v>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topLeftCell="A19" workbookViewId="0">
      <selection activeCell="E35" sqref="E35"/>
    </sheetView>
  </sheetViews>
  <sheetFormatPr baseColWidth="10" defaultRowHeight="15" x14ac:dyDescent="0.25"/>
  <cols>
    <col min="2" max="2" width="15.5703125" customWidth="1"/>
    <col min="3" max="3" width="19.28515625" customWidth="1"/>
    <col min="4" max="4" width="24.7109375" customWidth="1"/>
    <col min="5" max="5" width="24.28515625" customWidth="1"/>
  </cols>
  <sheetData>
    <row r="1" spans="1:5" x14ac:dyDescent="0.25">
      <c r="A1" s="27" t="s">
        <v>10</v>
      </c>
      <c r="B1" s="29" t="s">
        <v>27</v>
      </c>
      <c r="C1" s="29"/>
      <c r="D1" s="29" t="s">
        <v>11</v>
      </c>
      <c r="E1" s="31" t="s">
        <v>12</v>
      </c>
    </row>
    <row r="2" spans="1:5" x14ac:dyDescent="0.25">
      <c r="A2" s="28"/>
      <c r="B2" s="30"/>
      <c r="C2" s="30"/>
      <c r="D2" s="30"/>
      <c r="E2" s="32"/>
    </row>
    <row r="3" spans="1:5" ht="14.45" x14ac:dyDescent="0.35">
      <c r="A3" s="21">
        <v>1994</v>
      </c>
      <c r="B3" s="20" t="s">
        <v>13</v>
      </c>
      <c r="C3" s="20" t="s">
        <v>14</v>
      </c>
      <c r="D3" s="1"/>
      <c r="E3" s="22"/>
    </row>
    <row r="4" spans="1:5" ht="14.45" x14ac:dyDescent="0.35">
      <c r="A4" s="21">
        <v>1995</v>
      </c>
      <c r="B4" s="20" t="s">
        <v>15</v>
      </c>
      <c r="C4" s="20" t="s">
        <v>17</v>
      </c>
      <c r="D4" s="1"/>
      <c r="E4" s="22"/>
    </row>
    <row r="5" spans="1:5" ht="14.45" x14ac:dyDescent="0.35">
      <c r="A5" s="21">
        <v>1996</v>
      </c>
      <c r="B5" s="20" t="s">
        <v>16</v>
      </c>
      <c r="C5" s="20" t="s">
        <v>18</v>
      </c>
      <c r="D5" s="1"/>
      <c r="E5" s="22"/>
    </row>
    <row r="6" spans="1:5" ht="14.45" x14ac:dyDescent="0.35">
      <c r="A6" s="21">
        <v>1997</v>
      </c>
      <c r="B6" s="20" t="s">
        <v>16</v>
      </c>
      <c r="C6" s="20" t="s">
        <v>19</v>
      </c>
      <c r="D6" s="1"/>
      <c r="E6" s="22"/>
    </row>
    <row r="7" spans="1:5" ht="14.45" x14ac:dyDescent="0.35">
      <c r="A7" s="21">
        <v>1998</v>
      </c>
      <c r="B7" s="20" t="s">
        <v>16</v>
      </c>
      <c r="C7" s="20" t="s">
        <v>20</v>
      </c>
      <c r="D7" s="1"/>
      <c r="E7" s="22"/>
    </row>
    <row r="8" spans="1:5" ht="14.45" x14ac:dyDescent="0.35">
      <c r="A8" s="21">
        <v>1999</v>
      </c>
      <c r="B8" s="20" t="s">
        <v>16</v>
      </c>
      <c r="C8" s="20" t="s">
        <v>21</v>
      </c>
      <c r="D8" s="1"/>
      <c r="E8" s="22"/>
    </row>
    <row r="9" spans="1:5" ht="14.45" x14ac:dyDescent="0.35">
      <c r="A9" s="21">
        <v>2000</v>
      </c>
      <c r="B9" s="20" t="s">
        <v>16</v>
      </c>
      <c r="C9" s="20" t="s">
        <v>22</v>
      </c>
      <c r="D9" s="1"/>
      <c r="E9" s="22"/>
    </row>
    <row r="10" spans="1:5" ht="14.45" x14ac:dyDescent="0.35">
      <c r="A10" s="23">
        <v>2001</v>
      </c>
      <c r="B10" s="19" t="s">
        <v>28</v>
      </c>
      <c r="C10" s="19" t="s">
        <v>29</v>
      </c>
      <c r="D10" s="19"/>
      <c r="E10" s="24"/>
    </row>
    <row r="11" spans="1:5" x14ac:dyDescent="0.25">
      <c r="A11" s="21">
        <v>2002</v>
      </c>
      <c r="B11" s="1"/>
      <c r="C11" s="1"/>
      <c r="D11" s="1" t="s">
        <v>24</v>
      </c>
      <c r="E11" s="22"/>
    </row>
    <row r="12" spans="1:5" x14ac:dyDescent="0.25">
      <c r="A12" s="21">
        <v>2003</v>
      </c>
      <c r="B12" s="1"/>
      <c r="C12" s="1"/>
      <c r="D12" s="1" t="s">
        <v>24</v>
      </c>
      <c r="E12" s="22"/>
    </row>
    <row r="13" spans="1:5" x14ac:dyDescent="0.25">
      <c r="A13" s="21">
        <v>2004</v>
      </c>
      <c r="B13" s="1"/>
      <c r="C13" s="1"/>
      <c r="D13" s="1" t="s">
        <v>24</v>
      </c>
      <c r="E13" s="22"/>
    </row>
    <row r="14" spans="1:5" x14ac:dyDescent="0.25">
      <c r="A14" s="21">
        <v>2005</v>
      </c>
      <c r="B14" s="1"/>
      <c r="C14" s="1"/>
      <c r="D14" s="1" t="s">
        <v>24</v>
      </c>
      <c r="E14" s="22"/>
    </row>
    <row r="15" spans="1:5" x14ac:dyDescent="0.25">
      <c r="A15" s="21">
        <v>2006</v>
      </c>
      <c r="B15" s="1"/>
      <c r="C15" s="1"/>
      <c r="D15" s="1" t="s">
        <v>24</v>
      </c>
      <c r="E15" s="22"/>
    </row>
    <row r="16" spans="1:5" x14ac:dyDescent="0.25">
      <c r="A16" s="21">
        <v>2007</v>
      </c>
      <c r="B16" s="1"/>
      <c r="C16" s="1"/>
      <c r="D16" s="1" t="s">
        <v>24</v>
      </c>
      <c r="E16" s="22"/>
    </row>
    <row r="17" spans="1:5" x14ac:dyDescent="0.25">
      <c r="A17" s="23">
        <v>2008</v>
      </c>
      <c r="B17" s="19"/>
      <c r="C17" s="19"/>
      <c r="D17" s="19" t="s">
        <v>24</v>
      </c>
      <c r="E17" s="24" t="s">
        <v>24</v>
      </c>
    </row>
    <row r="18" spans="1:5" x14ac:dyDescent="0.25">
      <c r="A18" s="21">
        <v>2009</v>
      </c>
      <c r="B18" s="1"/>
      <c r="C18" s="1"/>
      <c r="D18" s="36" t="s">
        <v>23</v>
      </c>
      <c r="E18" s="22" t="s">
        <v>24</v>
      </c>
    </row>
    <row r="19" spans="1:5" x14ac:dyDescent="0.25">
      <c r="A19" s="21">
        <v>2010</v>
      </c>
      <c r="B19" s="1"/>
      <c r="C19" s="1"/>
      <c r="D19" s="37"/>
      <c r="E19" s="22" t="s">
        <v>24</v>
      </c>
    </row>
    <row r="20" spans="1:5" x14ac:dyDescent="0.25">
      <c r="A20" s="21">
        <v>2011</v>
      </c>
      <c r="B20" s="1"/>
      <c r="C20" s="1"/>
      <c r="D20" s="37"/>
      <c r="E20" s="22" t="s">
        <v>24</v>
      </c>
    </row>
    <row r="21" spans="1:5" x14ac:dyDescent="0.25">
      <c r="A21" s="21">
        <v>2012</v>
      </c>
      <c r="B21" s="1"/>
      <c r="C21" s="1"/>
      <c r="D21" s="37"/>
      <c r="E21" s="22" t="s">
        <v>24</v>
      </c>
    </row>
    <row r="22" spans="1:5" x14ac:dyDescent="0.25">
      <c r="A22" s="21">
        <v>2013</v>
      </c>
      <c r="B22" s="1"/>
      <c r="C22" s="1"/>
      <c r="D22" s="37"/>
      <c r="E22" s="22" t="s">
        <v>24</v>
      </c>
    </row>
    <row r="23" spans="1:5" x14ac:dyDescent="0.25">
      <c r="A23" s="21">
        <v>2014</v>
      </c>
      <c r="B23" s="1"/>
      <c r="C23" s="1"/>
      <c r="D23" s="37"/>
      <c r="E23" s="22" t="s">
        <v>24</v>
      </c>
    </row>
    <row r="24" spans="1:5" x14ac:dyDescent="0.25">
      <c r="A24" s="21">
        <v>2015</v>
      </c>
      <c r="B24" s="1"/>
      <c r="C24" s="1"/>
      <c r="D24" s="37"/>
      <c r="E24" s="22" t="s">
        <v>24</v>
      </c>
    </row>
    <row r="25" spans="1:5" x14ac:dyDescent="0.25">
      <c r="A25" s="23">
        <v>2016</v>
      </c>
      <c r="B25" s="19"/>
      <c r="C25" s="19"/>
      <c r="D25" s="37"/>
      <c r="E25" s="24" t="s">
        <v>24</v>
      </c>
    </row>
    <row r="26" spans="1:5" x14ac:dyDescent="0.25">
      <c r="A26" s="21">
        <v>2017</v>
      </c>
      <c r="B26" s="1"/>
      <c r="C26" s="1"/>
      <c r="D26" s="37"/>
      <c r="E26" s="33" t="s">
        <v>30</v>
      </c>
    </row>
    <row r="27" spans="1:5" ht="15" customHeight="1" x14ac:dyDescent="0.25">
      <c r="A27" s="21">
        <v>2018</v>
      </c>
      <c r="B27" s="1"/>
      <c r="C27" s="1"/>
      <c r="D27" s="37"/>
      <c r="E27" s="34"/>
    </row>
    <row r="28" spans="1:5" x14ac:dyDescent="0.25">
      <c r="A28" s="21">
        <v>2019</v>
      </c>
      <c r="B28" s="1"/>
      <c r="C28" s="1"/>
      <c r="D28" s="37"/>
      <c r="E28" s="34"/>
    </row>
    <row r="29" spans="1:5" x14ac:dyDescent="0.25">
      <c r="A29" s="21">
        <v>2020</v>
      </c>
      <c r="B29" s="1"/>
      <c r="C29" s="1"/>
      <c r="D29" s="37"/>
      <c r="E29" s="34"/>
    </row>
    <row r="30" spans="1:5" ht="15.75" thickBot="1" x14ac:dyDescent="0.3">
      <c r="A30" s="25">
        <v>2021</v>
      </c>
      <c r="B30" s="26"/>
      <c r="C30" s="26"/>
      <c r="D30" s="38"/>
      <c r="E30" s="35"/>
    </row>
    <row r="1048576" spans="4:4" x14ac:dyDescent="0.25">
      <c r="D1048576" s="1"/>
    </row>
  </sheetData>
  <mergeCells count="6">
    <mergeCell ref="A1:A2"/>
    <mergeCell ref="B1:C2"/>
    <mergeCell ref="D1:D2"/>
    <mergeCell ref="E1:E2"/>
    <mergeCell ref="E26:E30"/>
    <mergeCell ref="D18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JURIDICA 2</cp:lastModifiedBy>
  <dcterms:created xsi:type="dcterms:W3CDTF">2017-02-06T23:17:34Z</dcterms:created>
  <dcterms:modified xsi:type="dcterms:W3CDTF">2017-02-09T19:03:13Z</dcterms:modified>
</cp:coreProperties>
</file>